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53" i="1" l="1"/>
  <c r="K54" i="1"/>
  <c r="M50" i="1"/>
  <c r="L50" i="1"/>
  <c r="K50" i="1"/>
  <c r="E54" i="1"/>
  <c r="F54" i="1"/>
  <c r="D54" i="1"/>
  <c r="F47" i="1"/>
  <c r="K40" i="1"/>
  <c r="M40" i="1"/>
  <c r="E47" i="1"/>
  <c r="K35" i="1"/>
  <c r="M27" i="1"/>
  <c r="L27" i="1"/>
  <c r="K26" i="1"/>
  <c r="D26" i="1"/>
  <c r="D28" i="1" s="1"/>
  <c r="D47" i="1" s="1"/>
  <c r="L37" i="1"/>
  <c r="M37" i="1" s="1"/>
  <c r="M35" i="1"/>
  <c r="L35" i="1"/>
  <c r="K28" i="1"/>
  <c r="L26" i="1"/>
  <c r="M26" i="1" s="1"/>
  <c r="L25" i="1"/>
  <c r="M25" i="1" s="1"/>
  <c r="E40" i="1"/>
  <c r="F40" i="1"/>
  <c r="D40" i="1"/>
  <c r="F39" i="1"/>
  <c r="E39" i="1"/>
  <c r="D39" i="1"/>
  <c r="E28" i="1"/>
  <c r="F37" i="1"/>
  <c r="E37" i="1"/>
  <c r="D32" i="1"/>
  <c r="F35" i="1"/>
  <c r="E35" i="1"/>
  <c r="D35" i="1"/>
  <c r="F26" i="1"/>
  <c r="F28" i="1" s="1"/>
  <c r="F25" i="1"/>
  <c r="E26" i="1"/>
  <c r="E27" i="1"/>
  <c r="F27" i="1" s="1"/>
  <c r="E25" i="1"/>
  <c r="E17" i="1"/>
  <c r="F17" i="1"/>
  <c r="D17" i="1"/>
  <c r="E14" i="1"/>
  <c r="F14" i="1"/>
  <c r="D14" i="1"/>
  <c r="D10" i="1"/>
  <c r="E10" i="1"/>
  <c r="F10" i="1"/>
  <c r="E53" i="1" l="1"/>
  <c r="D53" i="1"/>
  <c r="F53" i="1"/>
  <c r="L28" i="1"/>
  <c r="M28" i="1"/>
  <c r="L40" i="1"/>
  <c r="K47" i="1"/>
  <c r="M47" i="1" l="1"/>
  <c r="L47" i="1"/>
  <c r="L53" i="1" l="1"/>
  <c r="L54" i="1"/>
  <c r="M54" i="1"/>
  <c r="M53" i="1"/>
</calcChain>
</file>

<file path=xl/sharedStrings.xml><?xml version="1.0" encoding="utf-8"?>
<sst xmlns="http://schemas.openxmlformats.org/spreadsheetml/2006/main" count="49" uniqueCount="29">
  <si>
    <t>lancem</t>
  </si>
  <si>
    <t>demarr</t>
  </si>
  <si>
    <t>maturité</t>
  </si>
  <si>
    <t>BASE</t>
  </si>
  <si>
    <t>prix de vente</t>
  </si>
  <si>
    <t xml:space="preserve">marge </t>
  </si>
  <si>
    <t>profitabilité</t>
  </si>
  <si>
    <t xml:space="preserve">cout </t>
  </si>
  <si>
    <t xml:space="preserve">cible </t>
  </si>
  <si>
    <t xml:space="preserve">matières </t>
  </si>
  <si>
    <t>A</t>
  </si>
  <si>
    <t>B</t>
  </si>
  <si>
    <t>C</t>
  </si>
  <si>
    <t>production</t>
  </si>
  <si>
    <t xml:space="preserve">réglage </t>
  </si>
  <si>
    <t xml:space="preserve">cout fixe </t>
  </si>
  <si>
    <t xml:space="preserve">cout variable </t>
  </si>
  <si>
    <t>montage =</t>
  </si>
  <si>
    <t xml:space="preserve">gestion lots </t>
  </si>
  <si>
    <t xml:space="preserve">publicité </t>
  </si>
  <si>
    <t xml:space="preserve">montant </t>
  </si>
  <si>
    <t xml:space="preserve">COUT </t>
  </si>
  <si>
    <t>ESTIME</t>
  </si>
  <si>
    <t>ECART</t>
  </si>
  <si>
    <t xml:space="preserve">cout estimé trop important de : </t>
  </si>
  <si>
    <t xml:space="preserve">soit </t>
  </si>
  <si>
    <t xml:space="preserve">NOUV COUT CIBLE </t>
  </si>
  <si>
    <t>SCENARIO 1</t>
  </si>
  <si>
    <t>SCENARIO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</si>
</sst>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44" fontId="0" fillId="3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4"/>
  <sheetViews>
    <sheetView tabSelected="1" topLeftCell="A10" workbookViewId="0">
      <selection activeCell="I21" sqref="I21"/>
    </sheetView>
  </sheetViews>
  <sheetFormatPr baseColWidth="10" defaultRowHeight="15" x14ac:dyDescent="0.25"/>
  <cols>
    <col min="2" max="2" width="11.42578125" style="1"/>
    <col min="3" max="3" width="13" style="1" customWidth="1"/>
    <col min="4" max="13" width="11.42578125" style="1"/>
  </cols>
  <sheetData>
    <row r="5" spans="3:6" ht="15.75" thickBot="1" x14ac:dyDescent="0.3"/>
    <row r="6" spans="3:6" ht="15.75" thickBot="1" x14ac:dyDescent="0.3">
      <c r="C6" s="2"/>
      <c r="D6" s="3" t="s">
        <v>0</v>
      </c>
      <c r="E6" s="3" t="s">
        <v>1</v>
      </c>
      <c r="F6" s="4" t="s">
        <v>2</v>
      </c>
    </row>
    <row r="7" spans="3:6" ht="15.75" thickBot="1" x14ac:dyDescent="0.3"/>
    <row r="8" spans="3:6" x14ac:dyDescent="0.25">
      <c r="C8" s="5" t="s">
        <v>3</v>
      </c>
      <c r="D8" s="6">
        <v>25</v>
      </c>
      <c r="E8" s="6">
        <v>25</v>
      </c>
      <c r="F8" s="7">
        <v>25</v>
      </c>
    </row>
    <row r="9" spans="3:6" x14ac:dyDescent="0.25">
      <c r="C9" s="8"/>
      <c r="D9" s="9"/>
      <c r="E9" s="9"/>
      <c r="F9" s="10">
        <v>0.9</v>
      </c>
    </row>
    <row r="10" spans="3:6" x14ac:dyDescent="0.25">
      <c r="C10" s="8" t="s">
        <v>4</v>
      </c>
      <c r="D10" s="9">
        <f>+D8</f>
        <v>25</v>
      </c>
      <c r="E10" s="9">
        <f>+E8</f>
        <v>25</v>
      </c>
      <c r="F10" s="10">
        <f>F8*F9</f>
        <v>22.5</v>
      </c>
    </row>
    <row r="11" spans="3:6" x14ac:dyDescent="0.25">
      <c r="C11" s="8"/>
      <c r="D11" s="9"/>
      <c r="E11" s="9"/>
      <c r="F11" s="10"/>
    </row>
    <row r="12" spans="3:6" x14ac:dyDescent="0.25">
      <c r="C12" s="8"/>
      <c r="D12" s="9"/>
      <c r="E12" s="9"/>
      <c r="F12" s="10"/>
    </row>
    <row r="13" spans="3:6" x14ac:dyDescent="0.25">
      <c r="C13" s="8" t="s">
        <v>6</v>
      </c>
      <c r="D13" s="9">
        <v>0.05</v>
      </c>
      <c r="E13" s="9">
        <v>0.15</v>
      </c>
      <c r="F13" s="10">
        <v>0.2</v>
      </c>
    </row>
    <row r="14" spans="3:6" x14ac:dyDescent="0.25">
      <c r="C14" s="8" t="s">
        <v>5</v>
      </c>
      <c r="D14" s="9">
        <f>D13*D10</f>
        <v>1.25</v>
      </c>
      <c r="E14" s="9">
        <f t="shared" ref="E14:F14" si="0">E13*E10</f>
        <v>3.75</v>
      </c>
      <c r="F14" s="10">
        <f t="shared" si="0"/>
        <v>4.5</v>
      </c>
    </row>
    <row r="15" spans="3:6" x14ac:dyDescent="0.25">
      <c r="C15" s="8"/>
      <c r="D15" s="9"/>
      <c r="E15" s="9"/>
      <c r="F15" s="10"/>
    </row>
    <row r="16" spans="3:6" x14ac:dyDescent="0.25">
      <c r="C16" s="36" t="s">
        <v>7</v>
      </c>
      <c r="D16" s="37"/>
      <c r="E16" s="37"/>
      <c r="F16" s="38"/>
    </row>
    <row r="17" spans="2:13" x14ac:dyDescent="0.25">
      <c r="C17" s="39" t="s">
        <v>8</v>
      </c>
      <c r="D17" s="40">
        <f>D10-D14</f>
        <v>23.75</v>
      </c>
      <c r="E17" s="40">
        <f t="shared" ref="E17:F17" si="1">E10-E14</f>
        <v>21.25</v>
      </c>
      <c r="F17" s="41">
        <f t="shared" si="1"/>
        <v>18</v>
      </c>
    </row>
    <row r="20" spans="2:13" ht="15.75" thickBot="1" x14ac:dyDescent="0.3">
      <c r="B20" s="1" t="s">
        <v>27</v>
      </c>
      <c r="I20" s="1" t="s">
        <v>28</v>
      </c>
    </row>
    <row r="21" spans="2:13" ht="15.75" thickBot="1" x14ac:dyDescent="0.3">
      <c r="C21" s="2"/>
      <c r="D21" s="3" t="s">
        <v>0</v>
      </c>
      <c r="E21" s="3" t="s">
        <v>1</v>
      </c>
      <c r="F21" s="4" t="s">
        <v>2</v>
      </c>
    </row>
    <row r="22" spans="2:13" ht="15.75" thickBot="1" x14ac:dyDescent="0.3"/>
    <row r="23" spans="2:13" ht="15.75" thickBot="1" x14ac:dyDescent="0.3">
      <c r="B23" s="2"/>
      <c r="C23" s="3" t="s">
        <v>9</v>
      </c>
      <c r="D23" s="3"/>
      <c r="E23" s="3">
        <v>-0.15</v>
      </c>
      <c r="F23" s="4">
        <v>-0.1</v>
      </c>
      <c r="I23" s="2"/>
      <c r="J23" s="3" t="s">
        <v>9</v>
      </c>
      <c r="K23" s="3"/>
      <c r="L23" s="3">
        <v>-0.15</v>
      </c>
      <c r="M23" s="4">
        <v>-0.1</v>
      </c>
    </row>
    <row r="25" spans="2:13" x14ac:dyDescent="0.25">
      <c r="B25" s="1">
        <v>1</v>
      </c>
      <c r="C25" s="1" t="s">
        <v>10</v>
      </c>
      <c r="D25" s="1">
        <v>3.6</v>
      </c>
      <c r="E25" s="13">
        <f>D25*(1+$E$23)</f>
        <v>3.06</v>
      </c>
      <c r="F25" s="13">
        <f>E25*(1+$F$23)</f>
        <v>2.754</v>
      </c>
      <c r="I25" s="1">
        <v>1</v>
      </c>
      <c r="J25" s="1" t="s">
        <v>10</v>
      </c>
      <c r="K25" s="1">
        <v>3.6</v>
      </c>
      <c r="L25" s="13">
        <f>K25*(1+$E$23)</f>
        <v>3.06</v>
      </c>
      <c r="M25" s="13">
        <f>L25*(1+$F$23)</f>
        <v>2.754</v>
      </c>
    </row>
    <row r="26" spans="2:13" x14ac:dyDescent="0.25">
      <c r="B26" s="1">
        <v>2</v>
      </c>
      <c r="C26" s="1" t="s">
        <v>11</v>
      </c>
      <c r="D26" s="1">
        <f>2*1.5</f>
        <v>3</v>
      </c>
      <c r="E26" s="13">
        <f t="shared" ref="E26:E27" si="2">D26*(1+$E$23)</f>
        <v>2.5499999999999998</v>
      </c>
      <c r="F26" s="13">
        <f t="shared" ref="F26:F27" si="3">E26*(1+$F$23)</f>
        <v>2.2949999999999999</v>
      </c>
      <c r="I26" s="1">
        <v>2</v>
      </c>
      <c r="J26" s="1" t="s">
        <v>11</v>
      </c>
      <c r="K26" s="22">
        <f>2*1.3</f>
        <v>2.6</v>
      </c>
      <c r="L26" s="23">
        <f t="shared" ref="L26" si="4">K26*(1+$E$23)</f>
        <v>2.21</v>
      </c>
      <c r="M26" s="23">
        <f t="shared" ref="M26" si="5">L26*(1+$F$23)</f>
        <v>1.9890000000000001</v>
      </c>
    </row>
    <row r="27" spans="2:13" x14ac:dyDescent="0.25">
      <c r="B27" s="1">
        <v>3</v>
      </c>
      <c r="C27" s="1" t="s">
        <v>12</v>
      </c>
      <c r="D27" s="1">
        <v>1.9</v>
      </c>
      <c r="E27" s="13">
        <f t="shared" si="2"/>
        <v>1.615</v>
      </c>
      <c r="F27" s="13">
        <f t="shared" si="3"/>
        <v>1.4535</v>
      </c>
      <c r="I27" s="1">
        <v>3</v>
      </c>
      <c r="J27" s="1" t="s">
        <v>12</v>
      </c>
      <c r="K27" s="22">
        <v>1.3</v>
      </c>
      <c r="L27" s="23">
        <f>+K27*(1+L23)</f>
        <v>1.105</v>
      </c>
      <c r="M27" s="23">
        <f>+L27*(1+M23)</f>
        <v>0.99450000000000005</v>
      </c>
    </row>
    <row r="28" spans="2:13" x14ac:dyDescent="0.25">
      <c r="D28" s="15">
        <f>D27+D26+D25</f>
        <v>8.5</v>
      </c>
      <c r="E28" s="15">
        <f t="shared" ref="E28:F28" si="6">E27+E26+E25</f>
        <v>7.2249999999999996</v>
      </c>
      <c r="F28" s="15">
        <f t="shared" si="6"/>
        <v>6.5024999999999995</v>
      </c>
      <c r="K28" s="15">
        <f>K27+K26+K25</f>
        <v>7.5</v>
      </c>
      <c r="L28" s="15">
        <f t="shared" ref="L28" si="7">L27+L26+L25</f>
        <v>6.375</v>
      </c>
      <c r="M28" s="15">
        <f t="shared" ref="M28" si="8">M27+M26+M25</f>
        <v>5.7375000000000007</v>
      </c>
    </row>
    <row r="29" spans="2:13" ht="15.75" thickBot="1" x14ac:dyDescent="0.3"/>
    <row r="30" spans="2:13" ht="15.75" thickBot="1" x14ac:dyDescent="0.3">
      <c r="B30" s="2"/>
      <c r="C30" s="3" t="s">
        <v>13</v>
      </c>
      <c r="D30" s="3"/>
      <c r="E30" s="3"/>
      <c r="F30" s="4"/>
      <c r="I30" s="2"/>
      <c r="J30" s="3" t="s">
        <v>13</v>
      </c>
      <c r="K30" s="3"/>
      <c r="L30" s="3"/>
      <c r="M30" s="4"/>
    </row>
    <row r="32" spans="2:13" x14ac:dyDescent="0.25">
      <c r="C32" s="1" t="s">
        <v>14</v>
      </c>
      <c r="D32" s="1">
        <f>3*0.5</f>
        <v>1.5</v>
      </c>
      <c r="E32" s="1">
        <v>1.5</v>
      </c>
      <c r="F32" s="1">
        <v>1.5</v>
      </c>
      <c r="J32" s="1" t="s">
        <v>14</v>
      </c>
      <c r="K32" s="22">
        <v>1</v>
      </c>
      <c r="L32" s="22">
        <v>1</v>
      </c>
      <c r="M32" s="22">
        <v>1</v>
      </c>
    </row>
    <row r="34" spans="1:13" x14ac:dyDescent="0.25">
      <c r="A34">
        <v>80000</v>
      </c>
      <c r="C34" s="1" t="s">
        <v>17</v>
      </c>
      <c r="H34" s="1">
        <v>80000</v>
      </c>
      <c r="J34" s="1" t="s">
        <v>17</v>
      </c>
    </row>
    <row r="35" spans="1:13" x14ac:dyDescent="0.25">
      <c r="C35" s="24" t="s">
        <v>15</v>
      </c>
      <c r="D35" s="26">
        <f>+A34/10000</f>
        <v>8</v>
      </c>
      <c r="E35" s="26">
        <f>+A34/16000</f>
        <v>5</v>
      </c>
      <c r="F35" s="27">
        <f>+A34/20000</f>
        <v>4</v>
      </c>
      <c r="J35" s="24" t="s">
        <v>15</v>
      </c>
      <c r="K35" s="25">
        <f>+H34/12500</f>
        <v>6.4</v>
      </c>
      <c r="L35" s="26">
        <f>+H34/16000</f>
        <v>5</v>
      </c>
      <c r="M35" s="27">
        <f>+H34/20000</f>
        <v>4</v>
      </c>
    </row>
    <row r="36" spans="1:13" x14ac:dyDescent="0.25">
      <c r="C36" s="28"/>
      <c r="D36" s="9"/>
      <c r="E36" s="9">
        <v>-0.2</v>
      </c>
      <c r="F36" s="29">
        <v>-0.15</v>
      </c>
      <c r="J36" s="28"/>
      <c r="K36" s="9"/>
      <c r="L36" s="9">
        <v>-0.2</v>
      </c>
      <c r="M36" s="29">
        <v>-0.15</v>
      </c>
    </row>
    <row r="37" spans="1:13" x14ac:dyDescent="0.25">
      <c r="C37" s="30" t="s">
        <v>16</v>
      </c>
      <c r="D37" s="31">
        <v>5</v>
      </c>
      <c r="E37" s="31">
        <f>+D37*(1+E36)</f>
        <v>4</v>
      </c>
      <c r="F37" s="32">
        <f>E37*(1+F36)</f>
        <v>3.4</v>
      </c>
      <c r="J37" s="30" t="s">
        <v>16</v>
      </c>
      <c r="K37" s="31">
        <v>5</v>
      </c>
      <c r="L37" s="31">
        <f>+K37*(1+L36)</f>
        <v>4</v>
      </c>
      <c r="M37" s="32">
        <f>L37*(1+M36)</f>
        <v>3.4</v>
      </c>
    </row>
    <row r="39" spans="1:13" x14ac:dyDescent="0.25">
      <c r="C39" s="1" t="s">
        <v>18</v>
      </c>
      <c r="D39" s="1">
        <f>200/100</f>
        <v>2</v>
      </c>
      <c r="E39" s="1">
        <f>+D39</f>
        <v>2</v>
      </c>
      <c r="F39" s="1">
        <f>+E39</f>
        <v>2</v>
      </c>
      <c r="J39" s="1" t="s">
        <v>18</v>
      </c>
      <c r="K39" s="22">
        <v>1</v>
      </c>
      <c r="L39" s="22">
        <v>1</v>
      </c>
      <c r="M39" s="22">
        <v>0.5</v>
      </c>
    </row>
    <row r="40" spans="1:13" x14ac:dyDescent="0.25">
      <c r="D40" s="15">
        <f>+D39+D37+D35+D32</f>
        <v>16.5</v>
      </c>
      <c r="E40" s="15">
        <f t="shared" ref="E40:F40" si="9">+E39+E37+E35+E32</f>
        <v>12.5</v>
      </c>
      <c r="F40" s="15">
        <f t="shared" si="9"/>
        <v>10.9</v>
      </c>
      <c r="K40" s="15">
        <f>+K39+K37+K35+K32</f>
        <v>13.4</v>
      </c>
      <c r="L40" s="15">
        <f t="shared" ref="L40" si="10">+L39+L37+L35+L32</f>
        <v>11</v>
      </c>
      <c r="M40" s="15">
        <f>+M39+M37+M35+M32</f>
        <v>8.9</v>
      </c>
    </row>
    <row r="41" spans="1:13" ht="15.75" thickBot="1" x14ac:dyDescent="0.3"/>
    <row r="42" spans="1:13" ht="15.75" thickBot="1" x14ac:dyDescent="0.3">
      <c r="B42" s="2"/>
      <c r="C42" s="3" t="s">
        <v>19</v>
      </c>
      <c r="D42" s="3"/>
      <c r="E42" s="3"/>
      <c r="F42" s="4"/>
      <c r="I42" s="2"/>
      <c r="J42" s="3" t="s">
        <v>19</v>
      </c>
      <c r="K42" s="3"/>
      <c r="L42" s="3"/>
      <c r="M42" s="4"/>
    </row>
    <row r="44" spans="1:13" x14ac:dyDescent="0.25">
      <c r="C44" s="1" t="s">
        <v>20</v>
      </c>
      <c r="D44" s="14">
        <v>5</v>
      </c>
      <c r="E44" s="14">
        <v>3.5</v>
      </c>
      <c r="F44" s="14">
        <v>1.25</v>
      </c>
      <c r="J44" s="1" t="s">
        <v>20</v>
      </c>
      <c r="K44" s="22">
        <v>5.2</v>
      </c>
      <c r="L44" s="14">
        <v>3.5</v>
      </c>
      <c r="M44" s="14">
        <v>1.25</v>
      </c>
    </row>
    <row r="46" spans="1:13" ht="15.75" thickBot="1" x14ac:dyDescent="0.3"/>
    <row r="47" spans="1:13" x14ac:dyDescent="0.25">
      <c r="B47" s="16" t="s">
        <v>21</v>
      </c>
      <c r="C47" s="17"/>
      <c r="D47" s="33">
        <f>+D44+D40+D28</f>
        <v>30</v>
      </c>
      <c r="E47" s="33">
        <f>+E44+E40+E28</f>
        <v>23.225000000000001</v>
      </c>
      <c r="F47" s="33">
        <f>+F44+F40+F28</f>
        <v>18.6525</v>
      </c>
      <c r="I47" s="16" t="s">
        <v>21</v>
      </c>
      <c r="J47" s="17"/>
      <c r="K47" s="33">
        <f>+K44+K40+K28</f>
        <v>26.1</v>
      </c>
      <c r="L47" s="33">
        <f t="shared" ref="L47:M47" si="11">+L44+L40+L28</f>
        <v>20.875</v>
      </c>
      <c r="M47" s="33">
        <f t="shared" si="11"/>
        <v>15.887500000000001</v>
      </c>
    </row>
    <row r="48" spans="1:13" ht="15.75" thickBot="1" x14ac:dyDescent="0.3">
      <c r="B48" s="18" t="s">
        <v>22</v>
      </c>
      <c r="C48" s="19"/>
      <c r="D48" s="34"/>
      <c r="E48" s="34"/>
      <c r="F48" s="35"/>
      <c r="I48" s="18" t="s">
        <v>22</v>
      </c>
      <c r="J48" s="19"/>
      <c r="K48" s="34"/>
      <c r="L48" s="34"/>
      <c r="M48" s="35"/>
    </row>
    <row r="50" spans="2:13" x14ac:dyDescent="0.25">
      <c r="I50" s="43" t="s">
        <v>26</v>
      </c>
      <c r="J50" s="42"/>
      <c r="K50" s="42">
        <f>+D10</f>
        <v>25</v>
      </c>
      <c r="L50" s="47">
        <f>+E17</f>
        <v>21.25</v>
      </c>
      <c r="M50" s="47">
        <f>+F17</f>
        <v>18</v>
      </c>
    </row>
    <row r="51" spans="2:13" x14ac:dyDescent="0.25">
      <c r="I51" s="45"/>
      <c r="J51" s="46"/>
      <c r="K51" s="46"/>
      <c r="L51" s="46"/>
      <c r="M51" s="46"/>
    </row>
    <row r="52" spans="2:13" ht="15.75" thickBot="1" x14ac:dyDescent="0.3">
      <c r="C52" s="22"/>
      <c r="D52" s="22" t="s">
        <v>24</v>
      </c>
      <c r="E52" s="22"/>
      <c r="J52" s="22"/>
      <c r="K52" s="22" t="s">
        <v>24</v>
      </c>
      <c r="L52" s="22"/>
    </row>
    <row r="53" spans="2:13" x14ac:dyDescent="0.25">
      <c r="B53" s="5" t="s">
        <v>23</v>
      </c>
      <c r="C53" s="6"/>
      <c r="D53" s="48">
        <f>(D47/D17)-1</f>
        <v>0.26315789473684204</v>
      </c>
      <c r="E53" s="48">
        <f t="shared" ref="E53:F53" si="12">(E47/E17)-1</f>
        <v>9.2941176470588305E-2</v>
      </c>
      <c r="F53" s="48">
        <f t="shared" si="12"/>
        <v>3.6249999999999893E-2</v>
      </c>
      <c r="I53" s="5" t="s">
        <v>23</v>
      </c>
      <c r="J53" s="6"/>
      <c r="K53" s="48">
        <f>(K47/K50)-1</f>
        <v>4.4000000000000039E-2</v>
      </c>
      <c r="L53" s="21">
        <f t="shared" ref="L53:M53" si="13">(L47/L50)-1</f>
        <v>-1.764705882352946E-2</v>
      </c>
      <c r="M53" s="21">
        <f t="shared" si="13"/>
        <v>-0.11736111111111103</v>
      </c>
    </row>
    <row r="54" spans="2:13" ht="15.75" thickBot="1" x14ac:dyDescent="0.3">
      <c r="B54" s="11"/>
      <c r="C54" s="12" t="s">
        <v>25</v>
      </c>
      <c r="D54" s="20">
        <f>-(D17-D47)</f>
        <v>6.25</v>
      </c>
      <c r="E54" s="20">
        <f t="shared" ref="E54:F54" si="14">-(E17-E47)</f>
        <v>1.9750000000000014</v>
      </c>
      <c r="F54" s="20">
        <f t="shared" si="14"/>
        <v>0.65249999999999986</v>
      </c>
      <c r="I54" s="11"/>
      <c r="J54" s="12" t="s">
        <v>25</v>
      </c>
      <c r="K54" s="44">
        <f>K47-K50</f>
        <v>1.1000000000000014</v>
      </c>
      <c r="L54" s="20">
        <f>L47-L50</f>
        <v>-0.375</v>
      </c>
      <c r="M54" s="20">
        <f>M47-M50</f>
        <v>-2.1124999999999989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Université Paris Ouest Nanterre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scilien</dc:creator>
  <cp:lastModifiedBy>scilien</cp:lastModifiedBy>
  <dcterms:created xsi:type="dcterms:W3CDTF">2015-03-18T23:36:22Z</dcterms:created>
  <dcterms:modified xsi:type="dcterms:W3CDTF">2015-03-19T00:23:07Z</dcterms:modified>
</cp:coreProperties>
</file>